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hayan\Desktop\Propersa\"/>
    </mc:Choice>
  </mc:AlternateContent>
  <xr:revisionPtr revIDLastSave="0" documentId="13_ncr:1_{B93E7B8F-43F2-4F27-9924-F84F47F819EE}" xr6:coauthVersionLast="47" xr6:coauthVersionMax="47" xr10:uidLastSave="{00000000-0000-0000-0000-000000000000}"/>
  <bookViews>
    <workbookView xWindow="-108" yWindow="-108" windowWidth="23256" windowHeight="12456" xr2:uid="{A019FA25-9B64-4519-8124-39DE1E576316}"/>
  </bookViews>
  <sheets>
    <sheet name="Calculadora DJ TCP" sheetId="1" r:id="rId1"/>
    <sheet name="Ventas_Servicios_Mensual" sheetId="3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26" i="3" l="1"/>
  <c r="B17" i="3"/>
  <c r="B18" i="3" s="1"/>
  <c r="B15" i="3"/>
  <c r="B16" i="3" s="1"/>
  <c r="B13" i="3"/>
  <c r="B14" i="3" s="1"/>
  <c r="B11" i="3"/>
  <c r="B12" i="3" s="1"/>
  <c r="B5" i="3"/>
  <c r="B13" i="1"/>
  <c r="B16" i="1" s="1"/>
  <c r="B18" i="1" s="1"/>
  <c r="B20" i="1" s="1"/>
  <c r="B23" i="1" s="1"/>
  <c r="B19" i="3" l="1"/>
  <c r="B20" i="3" s="1"/>
  <c r="B22" i="1"/>
</calcChain>
</file>

<file path=xl/sharedStrings.xml><?xml version="1.0" encoding="utf-8"?>
<sst xmlns="http://schemas.openxmlformats.org/spreadsheetml/2006/main" count="52" uniqueCount="51">
  <si>
    <t>SECCIÓN 1: DATOS DE ENTRADA</t>
  </si>
  <si>
    <t>Año Fiscal:</t>
  </si>
  <si>
    <t>Ingreso Bruto Total Anual (CUP):</t>
  </si>
  <si>
    <t>Gastos Operativos Deducibles Anuales (CUP):</t>
  </si>
  <si>
    <t>Impuesto Ventas/Servicios Pagado:</t>
  </si>
  <si>
    <t>Impuesto Documentos Pagado (Sellos):</t>
  </si>
  <si>
    <t>Contribución Seguridad Social Pagada:</t>
  </si>
  <si>
    <t>Total Otros Tributos Pagados:</t>
  </si>
  <si>
    <t>Impuesto Fuerza Trabajo Pagado: (Si contrataste personal)</t>
  </si>
  <si>
    <t>Tasa Anuncios Pagada: (Si aplica)</t>
  </si>
  <si>
    <t>Arrendamiento a Entidades Estatales Pagado: (Si aplica)</t>
  </si>
  <si>
    <t>Otros Tributos Pagados Autorizados: (Si aplica)</t>
  </si>
  <si>
    <t>SECCIÓN 2: OTROS TRIBUTOS PAGADOS</t>
  </si>
  <si>
    <t>SECCIÓN 3: CÁLCULO BASE IMPONIBLE</t>
  </si>
  <si>
    <t>Mínimo Exento Anual (CUP):</t>
  </si>
  <si>
    <t>Base Imponible (CUP):</t>
  </si>
  <si>
    <t>SECCIÓN 4: CÁLCULO IMPUESTO Y LIQUIDACIÓN</t>
  </si>
  <si>
    <t>Impuesto Determinado (según escala):</t>
  </si>
  <si>
    <t>Pagos Anticipados Anuales (Cuotas) (CUP):</t>
  </si>
  <si>
    <t>Liquidación Final (CUP):</t>
  </si>
  <si>
    <t>SECCIÓN 5: RESULTADO</t>
  </si>
  <si>
    <t>Monto a Pagar (CUP):</t>
  </si>
  <si>
    <t>Observación:</t>
  </si>
  <si>
    <t>CÁLCULO IMPUESTO VENTAS/SERVICIOS (Mensual)</t>
  </si>
  <si>
    <t>Mes y Año:</t>
  </si>
  <si>
    <t>Ingresos Brutos del Mes (Ventas/Servicios):</t>
  </si>
  <si>
    <t>Tipo Impositivo (%):</t>
  </si>
  <si>
    <t>Impuesto a Pagar (CUP):</t>
  </si>
  <si>
    <t>Número Total de Trabajadores Contratados:</t>
  </si>
  <si>
    <t>Salario Medio Provincial (SMP) Vigente (CUP):</t>
  </si>
  <si>
    <t>(Consulta el valor oficial publicado por ONEI para tu provincia, del año fiscal anterior)</t>
  </si>
  <si>
    <t>Tipo Impositivo Vigente (%):</t>
  </si>
  <si>
    <t xml:space="preserve">(Verificar tasa vigente, Ley 113 menciona 5% después del 5to año) </t>
  </si>
  <si>
    <t>Cálculo Base Imponible Presunta</t>
  </si>
  <si>
    <t>Trabajadores 1 a 5:</t>
  </si>
  <si>
    <t>Base Imponible (1-5):</t>
  </si>
  <si>
    <t>Trabajadores 6 a 10:</t>
  </si>
  <si>
    <t>Base Imponible (6-10):</t>
  </si>
  <si>
    <t>Trabajadores 11 a 20:</t>
  </si>
  <si>
    <t>Base Imponible (11-20):</t>
  </si>
  <si>
    <t>Trabajadores 21 en adelante:</t>
  </si>
  <si>
    <t>Base Imponible (21+):</t>
  </si>
  <si>
    <t>Base Imponible Total Presunta (CUP):</t>
  </si>
  <si>
    <t>CÁLCULO CONTRIBUCIÓN SEGURIDAD SOCIAL (Trimestral)</t>
  </si>
  <si>
    <t>Trimestre y Año:</t>
  </si>
  <si>
    <t>Base de Contribución Mensual (Según ley SS):</t>
  </si>
  <si>
    <t>Tipo Impositivo Vigente (% según ley SS):</t>
  </si>
  <si>
    <t>Meses en el Trimestre:</t>
  </si>
  <si>
    <t>Contribución Trimestral a Pagar (CUP):</t>
  </si>
  <si>
    <t>(Consulta la base mínima o declarada que te corresponde según la ONAT/legislación SS)</t>
  </si>
  <si>
    <t>IMPUESTO POR UTILIZACION DE FUERZA DE TRABAJO (Cálculo Mensual)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</si>
</sst>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* #,##0.00\ &quot;€&quot;_-;\-* #,##0.00\ &quot;€&quot;_-;_-* &quot;-&quot;??\ &quot;€&quot;_-;_-@_-"/>
    <numFmt numFmtId="164" formatCode="_-* #,##0.0\ [$CUP]_-;\-* #,##0.0\ [$CUP]_-;_-* &quot;-&quot;?\ [$CUP]_-;_-@_-"/>
    <numFmt numFmtId="165" formatCode="_-* #,##0.00\ [$CUP]_-;\-* #,##0.00\ [$CUP]_-;_-* &quot;-&quot;??\ [$CUP]_-;_-@_-"/>
  </numFmts>
  <fonts count="4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2"/>
      <color theme="1"/>
      <name val="Arial"/>
      <family val="2"/>
    </font>
    <font>
      <b/>
      <sz val="12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7" tint="0.79998168889431442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46">
    <xf numFmtId="0" fontId="0" fillId="0" borderId="0" xfId="0"/>
    <xf numFmtId="0" fontId="2" fillId="0" borderId="0" xfId="0" applyFont="1"/>
    <xf numFmtId="0" fontId="2" fillId="0" borderId="0" xfId="0" applyFont="1" applyAlignment="1">
      <alignment wrapText="1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 wrapText="1"/>
    </xf>
    <xf numFmtId="14" fontId="2" fillId="0" borderId="0" xfId="0" applyNumberFormat="1" applyFont="1" applyAlignment="1">
      <alignment horizontal="center" vertical="center"/>
    </xf>
    <xf numFmtId="164" fontId="2" fillId="0" borderId="0" xfId="1" applyNumberFormat="1" applyFont="1" applyAlignment="1">
      <alignment horizontal="center" vertical="center"/>
    </xf>
    <xf numFmtId="0" fontId="3" fillId="0" borderId="0" xfId="0" applyFont="1" applyAlignment="1">
      <alignment vertical="center"/>
    </xf>
    <xf numFmtId="164" fontId="3" fillId="0" borderId="0" xfId="1" applyNumberFormat="1" applyFont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164" fontId="2" fillId="0" borderId="0" xfId="1" applyNumberFormat="1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wrapText="1"/>
    </xf>
    <xf numFmtId="0" fontId="2" fillId="2" borderId="3" xfId="0" applyFont="1" applyFill="1" applyBorder="1" applyAlignment="1">
      <alignment horizontal="left" vertical="center"/>
    </xf>
    <xf numFmtId="14" fontId="2" fillId="2" borderId="4" xfId="0" applyNumberFormat="1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left" vertical="center" wrapText="1"/>
    </xf>
    <xf numFmtId="9" fontId="2" fillId="2" borderId="4" xfId="2" applyFont="1" applyFill="1" applyBorder="1" applyAlignment="1">
      <alignment horizontal="center" vertical="center"/>
    </xf>
    <xf numFmtId="165" fontId="2" fillId="2" borderId="4" xfId="0" applyNumberFormat="1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left" vertical="center"/>
    </xf>
    <xf numFmtId="164" fontId="3" fillId="2" borderId="8" xfId="0" applyNumberFormat="1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left" vertical="center" wrapText="1"/>
    </xf>
    <xf numFmtId="165" fontId="2" fillId="3" borderId="4" xfId="0" applyNumberFormat="1" applyFont="1" applyFill="1" applyBorder="1" applyAlignment="1">
      <alignment horizontal="center" vertical="center"/>
    </xf>
    <xf numFmtId="9" fontId="2" fillId="3" borderId="4" xfId="2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left" vertical="center"/>
    </xf>
    <xf numFmtId="165" fontId="2" fillId="3" borderId="4" xfId="0" applyNumberFormat="1" applyFont="1" applyFill="1" applyBorder="1"/>
    <xf numFmtId="0" fontId="3" fillId="3" borderId="7" xfId="0" applyFont="1" applyFill="1" applyBorder="1" applyAlignment="1">
      <alignment horizontal="left" vertical="center"/>
    </xf>
    <xf numFmtId="165" fontId="3" fillId="3" borderId="8" xfId="0" applyNumberFormat="1" applyFont="1" applyFill="1" applyBorder="1" applyAlignment="1">
      <alignment horizontal="center" vertical="center"/>
    </xf>
    <xf numFmtId="0" fontId="2" fillId="4" borderId="3" xfId="0" applyFont="1" applyFill="1" applyBorder="1" applyAlignment="1">
      <alignment horizontal="left" vertical="center"/>
    </xf>
    <xf numFmtId="0" fontId="2" fillId="4" borderId="4" xfId="0" applyFont="1" applyFill="1" applyBorder="1" applyAlignment="1">
      <alignment horizontal="center" vertical="center"/>
    </xf>
    <xf numFmtId="0" fontId="2" fillId="4" borderId="3" xfId="0" applyFont="1" applyFill="1" applyBorder="1" applyAlignment="1">
      <alignment horizontal="left" vertical="center" wrapText="1"/>
    </xf>
    <xf numFmtId="165" fontId="2" fillId="4" borderId="4" xfId="0" applyNumberFormat="1" applyFont="1" applyFill="1" applyBorder="1" applyAlignment="1">
      <alignment horizontal="center" vertical="center"/>
    </xf>
    <xf numFmtId="0" fontId="2" fillId="4" borderId="4" xfId="2" applyNumberFormat="1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/>
    </xf>
    <xf numFmtId="2" fontId="2" fillId="4" borderId="4" xfId="0" applyNumberFormat="1" applyFont="1" applyFill="1" applyBorder="1" applyAlignment="1">
      <alignment horizontal="center" vertical="center"/>
    </xf>
    <xf numFmtId="0" fontId="3" fillId="4" borderId="5" xfId="0" applyFont="1" applyFill="1" applyBorder="1" applyAlignment="1">
      <alignment horizontal="left" vertical="center" wrapText="1"/>
    </xf>
    <xf numFmtId="165" fontId="3" fillId="4" borderId="6" xfId="0" applyNumberFormat="1" applyFont="1" applyFill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3" fillId="2" borderId="2" xfId="0" applyFont="1" applyFill="1" applyBorder="1" applyAlignment="1">
      <alignment horizontal="left" vertical="center" wrapText="1"/>
    </xf>
    <xf numFmtId="0" fontId="3" fillId="3" borderId="1" xfId="0" applyFont="1" applyFill="1" applyBorder="1" applyAlignment="1">
      <alignment horizontal="left" vertical="center" wrapText="1"/>
    </xf>
    <xf numFmtId="0" fontId="3" fillId="3" borderId="2" xfId="0" applyFont="1" applyFill="1" applyBorder="1" applyAlignment="1">
      <alignment horizontal="left" vertical="center" wrapText="1"/>
    </xf>
    <xf numFmtId="0" fontId="3" fillId="3" borderId="3" xfId="0" applyFont="1" applyFill="1" applyBorder="1" applyAlignment="1">
      <alignment horizontal="left" vertical="center"/>
    </xf>
    <xf numFmtId="0" fontId="3" fillId="3" borderId="4" xfId="0" applyFont="1" applyFill="1" applyBorder="1" applyAlignment="1">
      <alignment horizontal="left" vertical="center"/>
    </xf>
    <xf numFmtId="0" fontId="3" fillId="4" borderId="1" xfId="0" applyFont="1" applyFill="1" applyBorder="1" applyAlignment="1">
      <alignment horizontal="left" vertical="center" wrapText="1"/>
    </xf>
    <xf numFmtId="0" fontId="3" fillId="4" borderId="2" xfId="0" applyFont="1" applyFill="1" applyBorder="1" applyAlignment="1">
      <alignment horizontal="left" vertical="center" wrapText="1"/>
    </xf>
  </cellXfs>
  <cellStyles count="3">
    <cellStyle name="Moneda" xfId="1" builtinId="4"/>
    <cellStyle name="Normal" xfId="0" builtinId="0"/>
    <cellStyle name="Porcentaje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BD2DE1-A3B7-4C52-8C1B-7524672B37A7}">
  <dimension ref="A1:D23"/>
  <sheetViews>
    <sheetView tabSelected="1" view="pageBreakPreview" zoomScale="82" zoomScaleNormal="100" workbookViewId="0">
      <selection activeCell="B18" sqref="B18"/>
    </sheetView>
  </sheetViews>
  <sheetFormatPr baseColWidth="10" defaultRowHeight="15" x14ac:dyDescent="0.25"/>
  <cols>
    <col min="1" max="1" width="26.6640625" style="4" customWidth="1"/>
    <col min="2" max="2" width="22.5546875" style="6" customWidth="1"/>
    <col min="3" max="16384" width="11.5546875" style="1"/>
  </cols>
  <sheetData>
    <row r="1" spans="1:4" ht="19.95" customHeight="1" x14ac:dyDescent="0.25">
      <c r="A1" s="36" t="s">
        <v>0</v>
      </c>
      <c r="B1" s="36"/>
      <c r="C1" s="7"/>
      <c r="D1" s="7"/>
    </row>
    <row r="2" spans="1:4" x14ac:dyDescent="0.25">
      <c r="A2" s="4" t="s">
        <v>1</v>
      </c>
      <c r="B2" s="5"/>
    </row>
    <row r="3" spans="1:4" ht="33.6" customHeight="1" x14ac:dyDescent="0.25">
      <c r="A3" s="4" t="s">
        <v>2</v>
      </c>
      <c r="B3" s="6">
        <v>0</v>
      </c>
    </row>
    <row r="4" spans="1:4" ht="49.8" customHeight="1" x14ac:dyDescent="0.25">
      <c r="A4" s="4" t="s">
        <v>3</v>
      </c>
      <c r="B4" s="6">
        <v>0</v>
      </c>
    </row>
    <row r="5" spans="1:4" ht="19.95" customHeight="1" x14ac:dyDescent="0.25">
      <c r="A5" s="36" t="s">
        <v>12</v>
      </c>
      <c r="B5" s="36"/>
      <c r="C5" s="7"/>
      <c r="D5" s="7"/>
    </row>
    <row r="6" spans="1:4" ht="30" x14ac:dyDescent="0.25">
      <c r="A6" s="4" t="s">
        <v>4</v>
      </c>
      <c r="B6" s="6">
        <v>0</v>
      </c>
    </row>
    <row r="7" spans="1:4" ht="51" customHeight="1" x14ac:dyDescent="0.25">
      <c r="A7" s="4" t="s">
        <v>8</v>
      </c>
      <c r="B7" s="6">
        <v>0</v>
      </c>
    </row>
    <row r="8" spans="1:4" ht="33" customHeight="1" x14ac:dyDescent="0.25">
      <c r="A8" s="4" t="s">
        <v>5</v>
      </c>
      <c r="B8" s="6">
        <v>0</v>
      </c>
    </row>
    <row r="9" spans="1:4" ht="30" x14ac:dyDescent="0.25">
      <c r="A9" s="4" t="s">
        <v>6</v>
      </c>
      <c r="B9" s="6">
        <v>0</v>
      </c>
    </row>
    <row r="10" spans="1:4" ht="33.6" customHeight="1" x14ac:dyDescent="0.25">
      <c r="A10" s="4" t="s">
        <v>9</v>
      </c>
      <c r="B10" s="6">
        <v>0</v>
      </c>
    </row>
    <row r="11" spans="1:4" ht="49.8" customHeight="1" x14ac:dyDescent="0.25">
      <c r="A11" s="4" t="s">
        <v>10</v>
      </c>
      <c r="B11" s="6">
        <v>0</v>
      </c>
    </row>
    <row r="12" spans="1:4" ht="34.200000000000003" customHeight="1" x14ac:dyDescent="0.25">
      <c r="A12" s="4" t="s">
        <v>11</v>
      </c>
      <c r="B12" s="6">
        <v>0</v>
      </c>
    </row>
    <row r="13" spans="1:4" ht="30" x14ac:dyDescent="0.25">
      <c r="A13" s="4" t="s">
        <v>7</v>
      </c>
      <c r="B13" s="6">
        <f>SUM(B6:B12)</f>
        <v>0</v>
      </c>
    </row>
    <row r="14" spans="1:4" ht="19.95" customHeight="1" x14ac:dyDescent="0.25">
      <c r="A14" s="37" t="s">
        <v>13</v>
      </c>
      <c r="B14" s="37"/>
    </row>
    <row r="15" spans="1:4" ht="30" x14ac:dyDescent="0.25">
      <c r="A15" s="4" t="s">
        <v>14</v>
      </c>
      <c r="B15" s="6">
        <v>39120</v>
      </c>
    </row>
    <row r="16" spans="1:4" x14ac:dyDescent="0.25">
      <c r="A16" s="4" t="s">
        <v>15</v>
      </c>
      <c r="B16" s="6">
        <f>MAX(0, B3 - B4 - B13 - B15)</f>
        <v>0</v>
      </c>
    </row>
    <row r="17" spans="1:2" ht="40.049999999999997" customHeight="1" x14ac:dyDescent="0.25">
      <c r="A17" s="37" t="s">
        <v>16</v>
      </c>
      <c r="B17" s="37"/>
    </row>
    <row r="18" spans="1:2" ht="30" x14ac:dyDescent="0.25">
      <c r="A18" s="4" t="s">
        <v>17</v>
      </c>
      <c r="B18" s="6">
        <f>IF(B16&lt;=25000, B16*0.05, IF(B16&lt;=50000, 1250+(B16-25000)*0.1, IF(B16&lt;=100000, 3750+(B16-50000)*0.15, IF(B16&lt;=200000, 11250+(B16-100000)*0.2, IF(B16&lt;=350000, 31250+(B16-200000)*0.25, IF(B16&lt;=500000, 68750+(B16-350000)*0.3, IF(B16&lt;=650000, 113750+(B16-500000)*0.35, IF(B16&lt;=800000, 166250+(B16-650000)*0.4, IF(B16&lt;=1000000, 226250+(B16-800000)*0.45, 316250+(B16-1000000)*0.5)))))))))</f>
        <v>0</v>
      </c>
    </row>
    <row r="19" spans="1:2" ht="30" x14ac:dyDescent="0.25">
      <c r="A19" s="4" t="s">
        <v>18</v>
      </c>
      <c r="B19" s="6">
        <v>0</v>
      </c>
    </row>
    <row r="20" spans="1:2" ht="18" customHeight="1" x14ac:dyDescent="0.25">
      <c r="A20" s="4" t="s">
        <v>19</v>
      </c>
      <c r="B20" s="6">
        <f>B18 - B19</f>
        <v>0</v>
      </c>
    </row>
    <row r="21" spans="1:2" ht="19.95" customHeight="1" x14ac:dyDescent="0.25">
      <c r="A21" s="36" t="s">
        <v>20</v>
      </c>
      <c r="B21" s="36"/>
    </row>
    <row r="22" spans="1:2" ht="15.6" x14ac:dyDescent="0.25">
      <c r="A22" s="9" t="s">
        <v>21</v>
      </c>
      <c r="B22" s="8">
        <f>MAX(0, B20)</f>
        <v>0</v>
      </c>
    </row>
    <row r="23" spans="1:2" ht="60" x14ac:dyDescent="0.25">
      <c r="A23" s="9" t="s">
        <v>22</v>
      </c>
      <c r="B23" s="10" t="str">
        <f>IF(B20&lt;=0, "Sus pagos anticipados cubrieron (o excedieron) el impuesto anual.", "Monto a pagar al presentar la DJ.")</f>
        <v>Sus pagos anticipados cubrieron (o excedieron) el impuesto anual.</v>
      </c>
    </row>
  </sheetData>
  <mergeCells count="5">
    <mergeCell ref="A21:B21"/>
    <mergeCell ref="A1:B1"/>
    <mergeCell ref="A5:B5"/>
    <mergeCell ref="A14:B14"/>
    <mergeCell ref="A17:B17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B3674F-82AA-4E34-B394-57475C342CB8}">
  <dimension ref="A1:C26"/>
  <sheetViews>
    <sheetView view="pageBreakPreview" zoomScale="107" zoomScaleNormal="100" workbookViewId="0">
      <selection activeCell="A6" sqref="A6:B6"/>
    </sheetView>
  </sheetViews>
  <sheetFormatPr baseColWidth="10" defaultRowHeight="15" x14ac:dyDescent="0.25"/>
  <cols>
    <col min="1" max="1" width="26.21875" style="3" customWidth="1"/>
    <col min="2" max="2" width="22.33203125" style="11" customWidth="1"/>
    <col min="3" max="3" width="34.6640625" style="1" customWidth="1"/>
    <col min="4" max="16384" width="11.5546875" style="1"/>
  </cols>
  <sheetData>
    <row r="1" spans="1:3" ht="38.4" customHeight="1" x14ac:dyDescent="0.25">
      <c r="A1" s="38" t="s">
        <v>23</v>
      </c>
      <c r="B1" s="39"/>
    </row>
    <row r="2" spans="1:3" x14ac:dyDescent="0.25">
      <c r="A2" s="13" t="s">
        <v>24</v>
      </c>
      <c r="B2" s="14"/>
    </row>
    <row r="3" spans="1:3" ht="30" x14ac:dyDescent="0.25">
      <c r="A3" s="15" t="s">
        <v>25</v>
      </c>
      <c r="B3" s="17">
        <v>0</v>
      </c>
    </row>
    <row r="4" spans="1:3" x14ac:dyDescent="0.25">
      <c r="A4" s="13" t="s">
        <v>26</v>
      </c>
      <c r="B4" s="16">
        <v>0.1</v>
      </c>
    </row>
    <row r="5" spans="1:3" ht="19.95" customHeight="1" thickBot="1" x14ac:dyDescent="0.3">
      <c r="A5" s="18" t="s">
        <v>27</v>
      </c>
      <c r="B5" s="19">
        <f>B3*10%</f>
        <v>0</v>
      </c>
    </row>
    <row r="6" spans="1:3" ht="37.200000000000003" customHeight="1" x14ac:dyDescent="0.25">
      <c r="A6" s="40" t="s">
        <v>50</v>
      </c>
      <c r="B6" s="41"/>
    </row>
    <row r="7" spans="1:3" ht="45" x14ac:dyDescent="0.25">
      <c r="A7" s="20" t="s">
        <v>28</v>
      </c>
      <c r="B7" s="32">
        <v>0</v>
      </c>
    </row>
    <row r="8" spans="1:3" ht="45" x14ac:dyDescent="0.25">
      <c r="A8" s="20" t="s">
        <v>29</v>
      </c>
      <c r="B8" s="21">
        <v>4000</v>
      </c>
      <c r="C8" s="12" t="s">
        <v>30</v>
      </c>
    </row>
    <row r="9" spans="1:3" ht="45" x14ac:dyDescent="0.25">
      <c r="A9" s="20" t="s">
        <v>31</v>
      </c>
      <c r="B9" s="22">
        <v>0.05</v>
      </c>
      <c r="C9" s="2" t="s">
        <v>32</v>
      </c>
    </row>
    <row r="10" spans="1:3" ht="19.2" customHeight="1" x14ac:dyDescent="0.25">
      <c r="A10" s="42" t="s">
        <v>33</v>
      </c>
      <c r="B10" s="43"/>
    </row>
    <row r="11" spans="1:3" x14ac:dyDescent="0.25">
      <c r="A11" s="23" t="s">
        <v>34</v>
      </c>
      <c r="B11" s="21">
        <f>MIN(B7, 5)</f>
        <v>0</v>
      </c>
    </row>
    <row r="12" spans="1:3" x14ac:dyDescent="0.25">
      <c r="A12" s="23" t="s">
        <v>35</v>
      </c>
      <c r="B12" s="21">
        <f>B11*B8*1</f>
        <v>0</v>
      </c>
    </row>
    <row r="13" spans="1:3" x14ac:dyDescent="0.25">
      <c r="A13" s="23" t="s">
        <v>36</v>
      </c>
      <c r="B13" s="21">
        <f>MAX(0, MIN(B7, 10)-5)</f>
        <v>0</v>
      </c>
    </row>
    <row r="14" spans="1:3" x14ac:dyDescent="0.25">
      <c r="A14" s="23" t="s">
        <v>37</v>
      </c>
      <c r="B14" s="21">
        <f>B13*B8*2</f>
        <v>0</v>
      </c>
    </row>
    <row r="15" spans="1:3" x14ac:dyDescent="0.25">
      <c r="A15" s="23" t="s">
        <v>38</v>
      </c>
      <c r="B15" s="21">
        <f>MAX(0, MIN(B7, 20)-10)</f>
        <v>0</v>
      </c>
    </row>
    <row r="16" spans="1:3" x14ac:dyDescent="0.25">
      <c r="A16" s="23" t="s">
        <v>39</v>
      </c>
      <c r="B16" s="21">
        <f>B15*B8*3</f>
        <v>0</v>
      </c>
    </row>
    <row r="17" spans="1:3" ht="30" x14ac:dyDescent="0.25">
      <c r="A17" s="20" t="s">
        <v>40</v>
      </c>
      <c r="B17" s="21">
        <f>MAX(0, B7-20)</f>
        <v>0</v>
      </c>
    </row>
    <row r="18" spans="1:3" x14ac:dyDescent="0.25">
      <c r="A18" s="23" t="s">
        <v>41</v>
      </c>
      <c r="B18" s="21">
        <f>B17*B8*6</f>
        <v>0</v>
      </c>
    </row>
    <row r="19" spans="1:3" ht="30" x14ac:dyDescent="0.25">
      <c r="A19" s="20" t="s">
        <v>42</v>
      </c>
      <c r="B19" s="24">
        <f>SUM(B12, B14, B16, B18)</f>
        <v>0</v>
      </c>
    </row>
    <row r="20" spans="1:3" ht="24.6" customHeight="1" thickBot="1" x14ac:dyDescent="0.3">
      <c r="A20" s="25" t="s">
        <v>27</v>
      </c>
      <c r="B20" s="26">
        <f>B19*B9</f>
        <v>0</v>
      </c>
    </row>
    <row r="21" spans="1:3" ht="40.049999999999997" customHeight="1" x14ac:dyDescent="0.25">
      <c r="A21" s="44" t="s">
        <v>43</v>
      </c>
      <c r="B21" s="45"/>
    </row>
    <row r="22" spans="1:3" ht="18.600000000000001" customHeight="1" x14ac:dyDescent="0.25">
      <c r="A22" s="27" t="s">
        <v>44</v>
      </c>
      <c r="B22" s="28"/>
    </row>
    <row r="23" spans="1:3" ht="47.4" customHeight="1" x14ac:dyDescent="0.25">
      <c r="A23" s="29" t="s">
        <v>45</v>
      </c>
      <c r="B23" s="30">
        <v>4000</v>
      </c>
      <c r="C23" s="4" t="s">
        <v>49</v>
      </c>
    </row>
    <row r="24" spans="1:3" ht="35.4" customHeight="1" x14ac:dyDescent="0.25">
      <c r="A24" s="29" t="s">
        <v>46</v>
      </c>
      <c r="B24" s="33">
        <v>0.2</v>
      </c>
    </row>
    <row r="25" spans="1:3" ht="18" customHeight="1" x14ac:dyDescent="0.25">
      <c r="A25" s="29" t="s">
        <v>47</v>
      </c>
      <c r="B25" s="31">
        <v>3</v>
      </c>
    </row>
    <row r="26" spans="1:3" ht="36.6" customHeight="1" thickBot="1" x14ac:dyDescent="0.3">
      <c r="A26" s="34" t="s">
        <v>48</v>
      </c>
      <c r="B26" s="35">
        <f>B23*B24*B25</f>
        <v>2400</v>
      </c>
    </row>
  </sheetData>
  <mergeCells count="4">
    <mergeCell ref="A1:B1"/>
    <mergeCell ref="A6:B6"/>
    <mergeCell ref="A10:B10"/>
    <mergeCell ref="A21:B2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Calculadora DJ TCP</vt:lpstr>
      <vt:lpstr>Ventas_Servicios_Mensual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shayan reyes</dc:creator>
  <cp:lastModifiedBy>shayan reyes</cp:lastModifiedBy>
  <dcterms:created xsi:type="dcterms:W3CDTF">2025-10-27T16:44:35Z</dcterms:created>
  <dcterms:modified xsi:type="dcterms:W3CDTF">2025-11-05T23:14:48Z</dcterms:modified>
</cp:coreProperties>
</file>